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arjan/Documents/plakken en knippen/schaakbord/Excelfiles/"/>
    </mc:Choice>
  </mc:AlternateContent>
  <xr:revisionPtr revIDLastSave="0" documentId="13_ncr:1_{7A7E702E-BDAF-9844-A5B6-D95AB340DCB2}" xr6:coauthVersionLast="32" xr6:coauthVersionMax="32" xr10:uidLastSave="{00000000-0000-0000-0000-000000000000}"/>
  <bookViews>
    <workbookView xWindow="0" yWindow="460" windowWidth="28800" windowHeight="16340" tabRatio="500" xr2:uid="{00000000-000D-0000-FFFF-FFFF00000000}"/>
  </bookViews>
  <sheets>
    <sheet name="Calculations" sheetId="1" r:id="rId1"/>
    <sheet name="Blad1" sheetId="2" r:id="rId2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74" i="1" l="1"/>
  <c r="S74" i="1"/>
  <c r="R74" i="1"/>
  <c r="C8" i="1" l="1"/>
  <c r="C6" i="1" l="1"/>
  <c r="A12" i="1" l="1"/>
  <c r="B12" i="1" s="1"/>
  <c r="C12" i="1" s="1"/>
  <c r="D12" i="1" s="1"/>
  <c r="E12" i="1" s="1"/>
  <c r="F12" i="1" s="1"/>
  <c r="B11" i="1"/>
  <c r="C11" i="1" s="1"/>
  <c r="D11" i="1"/>
  <c r="E11" i="1" l="1"/>
  <c r="F11" i="1" s="1"/>
  <c r="A13" i="1"/>
  <c r="B13" i="1" l="1"/>
  <c r="C13" i="1" s="1"/>
  <c r="D13" i="1" s="1"/>
  <c r="A14" i="1"/>
  <c r="E13" i="1" l="1"/>
  <c r="F13" i="1" s="1"/>
  <c r="A15" i="1"/>
  <c r="B14" i="1"/>
  <c r="C14" i="1" s="1"/>
  <c r="D14" i="1" s="1"/>
  <c r="E14" i="1" s="1"/>
  <c r="F14" i="1" s="1"/>
  <c r="A16" i="1" l="1"/>
  <c r="B15" i="1"/>
  <c r="C15" i="1" s="1"/>
  <c r="D15" i="1" s="1"/>
  <c r="E15" i="1" s="1"/>
  <c r="F15" i="1" s="1"/>
  <c r="B16" i="1" l="1"/>
  <c r="C16" i="1" s="1"/>
  <c r="D16" i="1" s="1"/>
  <c r="E16" i="1" s="1"/>
  <c r="F16" i="1" s="1"/>
  <c r="A17" i="1"/>
  <c r="B17" i="1" l="1"/>
  <c r="C17" i="1" s="1"/>
  <c r="D17" i="1" s="1"/>
  <c r="E17" i="1" s="1"/>
  <c r="F17" i="1" s="1"/>
  <c r="A18" i="1"/>
  <c r="A19" i="1" l="1"/>
  <c r="B18" i="1"/>
  <c r="C18" i="1" s="1"/>
  <c r="D18" i="1" s="1"/>
  <c r="E18" i="1" s="1"/>
  <c r="F18" i="1" s="1"/>
  <c r="A20" i="1" l="1"/>
  <c r="B19" i="1"/>
  <c r="C19" i="1" s="1"/>
  <c r="D19" i="1" s="1"/>
  <c r="E19" i="1" s="1"/>
  <c r="F19" i="1" s="1"/>
  <c r="B20" i="1" l="1"/>
  <c r="C20" i="1" s="1"/>
  <c r="D20" i="1" s="1"/>
  <c r="E20" i="1" s="1"/>
  <c r="F20" i="1" s="1"/>
  <c r="A21" i="1"/>
  <c r="B21" i="1" l="1"/>
  <c r="C21" i="1" s="1"/>
  <c r="D21" i="1" s="1"/>
  <c r="E21" i="1" s="1"/>
  <c r="F21" i="1" s="1"/>
  <c r="A22" i="1"/>
  <c r="A23" i="1" l="1"/>
  <c r="B22" i="1"/>
  <c r="C22" i="1" s="1"/>
  <c r="D22" i="1" s="1"/>
  <c r="E22" i="1" s="1"/>
  <c r="F22" i="1" s="1"/>
  <c r="A24" i="1" l="1"/>
  <c r="B23" i="1"/>
  <c r="C23" i="1" s="1"/>
  <c r="D23" i="1" s="1"/>
  <c r="E23" i="1" s="1"/>
  <c r="F23" i="1" s="1"/>
  <c r="A25" i="1" l="1"/>
  <c r="B24" i="1"/>
  <c r="C24" i="1" s="1"/>
  <c r="D24" i="1" s="1"/>
  <c r="E24" i="1" s="1"/>
  <c r="F24" i="1" s="1"/>
  <c r="A26" i="1" l="1"/>
  <c r="B25" i="1"/>
  <c r="C25" i="1" s="1"/>
  <c r="D25" i="1" s="1"/>
  <c r="E25" i="1" s="1"/>
  <c r="F25" i="1" s="1"/>
  <c r="A27" i="1" l="1"/>
  <c r="B26" i="1"/>
  <c r="C26" i="1" s="1"/>
  <c r="D26" i="1" s="1"/>
  <c r="E26" i="1" s="1"/>
  <c r="F26" i="1" s="1"/>
  <c r="B27" i="1" l="1"/>
  <c r="C27" i="1" s="1"/>
  <c r="D27" i="1" s="1"/>
  <c r="E27" i="1" s="1"/>
  <c r="F27" i="1" s="1"/>
  <c r="A28" i="1"/>
  <c r="B28" i="1" l="1"/>
  <c r="C28" i="1" s="1"/>
  <c r="D28" i="1" s="1"/>
  <c r="E28" i="1" s="1"/>
  <c r="F28" i="1" s="1"/>
  <c r="A29" i="1"/>
  <c r="B29" i="1" l="1"/>
  <c r="C29" i="1" s="1"/>
  <c r="D29" i="1" s="1"/>
  <c r="E29" i="1" s="1"/>
  <c r="A30" i="1"/>
  <c r="A31" i="1" l="1"/>
  <c r="B30" i="1"/>
  <c r="C30" i="1" s="1"/>
  <c r="D30" i="1" s="1"/>
  <c r="E30" i="1" s="1"/>
  <c r="B31" i="1" l="1"/>
  <c r="C31" i="1" s="1"/>
  <c r="D31" i="1" s="1"/>
  <c r="E31" i="1" s="1"/>
  <c r="A32" i="1"/>
  <c r="A33" i="1" l="1"/>
  <c r="B32" i="1"/>
  <c r="C32" i="1" s="1"/>
  <c r="D32" i="1" s="1"/>
  <c r="E32" i="1" s="1"/>
  <c r="B33" i="1" l="1"/>
  <c r="C33" i="1" s="1"/>
  <c r="D33" i="1" s="1"/>
  <c r="E33" i="1" s="1"/>
  <c r="A34" i="1"/>
  <c r="A35" i="1" l="1"/>
  <c r="B34" i="1"/>
  <c r="C34" i="1" s="1"/>
  <c r="D34" i="1" s="1"/>
  <c r="E34" i="1" s="1"/>
  <c r="B35" i="1" l="1"/>
  <c r="C35" i="1" s="1"/>
  <c r="D35" i="1" s="1"/>
  <c r="E35" i="1" s="1"/>
  <c r="A36" i="1"/>
  <c r="A37" i="1" l="1"/>
  <c r="B36" i="1"/>
  <c r="C36" i="1" s="1"/>
  <c r="D36" i="1" s="1"/>
  <c r="E36" i="1" s="1"/>
  <c r="B37" i="1" l="1"/>
  <c r="C37" i="1" s="1"/>
  <c r="D37" i="1" s="1"/>
  <c r="E37" i="1" s="1"/>
  <c r="A38" i="1"/>
  <c r="A39" i="1" l="1"/>
  <c r="B38" i="1"/>
  <c r="C38" i="1" s="1"/>
  <c r="D38" i="1" s="1"/>
  <c r="E38" i="1" s="1"/>
  <c r="B39" i="1" l="1"/>
  <c r="C39" i="1" s="1"/>
  <c r="D39" i="1" s="1"/>
  <c r="E39" i="1" s="1"/>
  <c r="A40" i="1"/>
  <c r="A41" i="1" l="1"/>
  <c r="B40" i="1"/>
  <c r="C40" i="1" s="1"/>
  <c r="D40" i="1" s="1"/>
  <c r="E40" i="1" s="1"/>
  <c r="B41" i="1" l="1"/>
  <c r="C41" i="1" s="1"/>
  <c r="D41" i="1" s="1"/>
  <c r="E41" i="1" s="1"/>
  <c r="A42" i="1"/>
  <c r="A43" i="1" l="1"/>
  <c r="B42" i="1"/>
  <c r="C42" i="1" s="1"/>
  <c r="D42" i="1" s="1"/>
  <c r="E42" i="1" s="1"/>
  <c r="B43" i="1" l="1"/>
  <c r="C43" i="1" s="1"/>
  <c r="D43" i="1" s="1"/>
  <c r="E43" i="1" s="1"/>
  <c r="A44" i="1"/>
  <c r="A45" i="1" l="1"/>
  <c r="B44" i="1"/>
  <c r="C44" i="1" s="1"/>
  <c r="D44" i="1" s="1"/>
  <c r="E44" i="1" s="1"/>
  <c r="B45" i="1" l="1"/>
  <c r="C45" i="1" s="1"/>
  <c r="D45" i="1" s="1"/>
  <c r="E45" i="1" s="1"/>
  <c r="A46" i="1"/>
  <c r="A47" i="1" l="1"/>
  <c r="B46" i="1"/>
  <c r="C46" i="1" s="1"/>
  <c r="D46" i="1" s="1"/>
  <c r="E46" i="1" s="1"/>
  <c r="B47" i="1" l="1"/>
  <c r="C47" i="1" s="1"/>
  <c r="D47" i="1" s="1"/>
  <c r="E47" i="1" s="1"/>
  <c r="A48" i="1"/>
  <c r="A49" i="1" l="1"/>
  <c r="B48" i="1"/>
  <c r="C48" i="1" s="1"/>
  <c r="D48" i="1" s="1"/>
  <c r="E48" i="1" s="1"/>
  <c r="B49" i="1" l="1"/>
  <c r="C49" i="1" s="1"/>
  <c r="D49" i="1" s="1"/>
  <c r="E49" i="1" s="1"/>
  <c r="A50" i="1"/>
  <c r="A51" i="1" l="1"/>
  <c r="B50" i="1"/>
  <c r="C50" i="1" s="1"/>
  <c r="D50" i="1" s="1"/>
  <c r="E50" i="1" s="1"/>
  <c r="B51" i="1" l="1"/>
  <c r="C51" i="1" s="1"/>
  <c r="D51" i="1" s="1"/>
  <c r="E51" i="1" s="1"/>
  <c r="A52" i="1"/>
  <c r="A53" i="1" l="1"/>
  <c r="B52" i="1"/>
  <c r="C52" i="1" s="1"/>
  <c r="D52" i="1" s="1"/>
  <c r="E52" i="1" s="1"/>
  <c r="B53" i="1" l="1"/>
  <c r="C53" i="1" s="1"/>
  <c r="D53" i="1" s="1"/>
  <c r="E53" i="1" s="1"/>
  <c r="A54" i="1"/>
  <c r="A55" i="1" l="1"/>
  <c r="B54" i="1"/>
  <c r="C54" i="1" s="1"/>
  <c r="D54" i="1" s="1"/>
  <c r="E54" i="1" s="1"/>
  <c r="B55" i="1" l="1"/>
  <c r="C55" i="1" s="1"/>
  <c r="D55" i="1" s="1"/>
  <c r="E55" i="1" s="1"/>
  <c r="A56" i="1"/>
  <c r="A57" i="1" l="1"/>
  <c r="B56" i="1"/>
  <c r="C56" i="1" s="1"/>
  <c r="D56" i="1" s="1"/>
  <c r="E56" i="1" s="1"/>
  <c r="B57" i="1" l="1"/>
  <c r="C57" i="1" s="1"/>
  <c r="D57" i="1" s="1"/>
  <c r="E57" i="1" s="1"/>
  <c r="A58" i="1"/>
  <c r="A59" i="1" l="1"/>
  <c r="B58" i="1"/>
  <c r="C58" i="1" s="1"/>
  <c r="D58" i="1" s="1"/>
  <c r="E58" i="1" s="1"/>
  <c r="B59" i="1" l="1"/>
  <c r="C59" i="1" s="1"/>
  <c r="D59" i="1" s="1"/>
  <c r="E59" i="1" s="1"/>
  <c r="A60" i="1"/>
  <c r="A61" i="1" l="1"/>
  <c r="B61" i="1" s="1"/>
  <c r="B60" i="1"/>
  <c r="C60" i="1" s="1"/>
  <c r="D60" i="1" s="1"/>
  <c r="E60" i="1" s="1"/>
  <c r="A62" i="1" l="1"/>
  <c r="C61" i="1"/>
  <c r="D61" i="1" s="1"/>
  <c r="E61" i="1" s="1"/>
  <c r="A63" i="1" l="1"/>
  <c r="B62" i="1"/>
  <c r="C62" i="1" s="1"/>
  <c r="D62" i="1" s="1"/>
  <c r="E62" i="1" s="1"/>
  <c r="A64" i="1" l="1"/>
  <c r="B63" i="1"/>
  <c r="C63" i="1" s="1"/>
  <c r="D63" i="1" s="1"/>
  <c r="E63" i="1" s="1"/>
  <c r="A65" i="1" l="1"/>
  <c r="B64" i="1"/>
  <c r="C64" i="1" s="1"/>
  <c r="D64" i="1" s="1"/>
  <c r="E64" i="1" s="1"/>
  <c r="B65" i="1" l="1"/>
  <c r="C65" i="1" s="1"/>
  <c r="D65" i="1" s="1"/>
  <c r="E65" i="1" s="1"/>
  <c r="A66" i="1"/>
  <c r="A67" i="1" l="1"/>
  <c r="B66" i="1"/>
  <c r="C66" i="1" s="1"/>
  <c r="D66" i="1" s="1"/>
  <c r="E66" i="1" s="1"/>
  <c r="B67" i="1" l="1"/>
  <c r="C67" i="1" s="1"/>
  <c r="D67" i="1" s="1"/>
  <c r="E67" i="1" s="1"/>
  <c r="A68" i="1"/>
  <c r="B68" i="1" l="1"/>
  <c r="C68" i="1" s="1"/>
  <c r="D68" i="1" s="1"/>
  <c r="E68" i="1" s="1"/>
  <c r="A69" i="1"/>
  <c r="A70" i="1" l="1"/>
  <c r="B69" i="1"/>
  <c r="C69" i="1" s="1"/>
  <c r="D69" i="1" s="1"/>
  <c r="E69" i="1" s="1"/>
  <c r="A71" i="1" l="1"/>
  <c r="B70" i="1"/>
  <c r="C70" i="1" s="1"/>
  <c r="D70" i="1" s="1"/>
  <c r="E70" i="1" s="1"/>
  <c r="B71" i="1" l="1"/>
  <c r="C71" i="1" s="1"/>
  <c r="D71" i="1" s="1"/>
  <c r="E71" i="1" s="1"/>
  <c r="A72" i="1"/>
  <c r="B72" i="1" l="1"/>
  <c r="C72" i="1" s="1"/>
  <c r="D72" i="1" s="1"/>
  <c r="E72" i="1" s="1"/>
  <c r="A73" i="1"/>
  <c r="A74" i="1" l="1"/>
  <c r="B74" i="1" s="1"/>
  <c r="C74" i="1" s="1"/>
  <c r="D74" i="1" s="1"/>
  <c r="B73" i="1"/>
  <c r="C73" i="1" s="1"/>
  <c r="D73" i="1" s="1"/>
  <c r="E73" i="1" s="1"/>
  <c r="E74" i="1" l="1"/>
  <c r="D75" i="1"/>
</calcChain>
</file>

<file path=xl/sharedStrings.xml><?xml version="1.0" encoding="utf-8"?>
<sst xmlns="http://schemas.openxmlformats.org/spreadsheetml/2006/main" count="57" uniqueCount="33">
  <si>
    <t>Mount Everest (8848m)</t>
  </si>
  <si>
    <t>square</t>
  </si>
  <si>
    <t>number</t>
  </si>
  <si>
    <t>mass (g)</t>
  </si>
  <si>
    <t>mass (kg)</t>
  </si>
  <si>
    <t>compare heights</t>
  </si>
  <si>
    <t>Mass rice grain (g)</t>
  </si>
  <si>
    <t>"Density" rice (kg/m3)</t>
  </si>
  <si>
    <t>Diameter tube (mm)</t>
  </si>
  <si>
    <t>height (m)</t>
  </si>
  <si>
    <t>gross height (cm)</t>
  </si>
  <si>
    <t>Extra height small tubes (m)</t>
  </si>
  <si>
    <t>Extra height large tubes (m)</t>
  </si>
  <si>
    <t>Parameters</t>
  </si>
  <si>
    <t>Eiffel Tower (300 m)</t>
  </si>
  <si>
    <t>Burj Kalifa (highest building in the world: 828 m.</t>
  </si>
  <si>
    <t>The moon is a little furher up the road: 384000 km</t>
  </si>
  <si>
    <t>Distance to the sun (about 150,000,000 km</t>
  </si>
  <si>
    <t>Not accurate</t>
  </si>
  <si>
    <t>These will be on the board.</t>
  </si>
  <si>
    <t>International Space Station flies a bit higher:  400 km</t>
  </si>
  <si>
    <t>O</t>
  </si>
  <si>
    <t>Chess Board</t>
  </si>
  <si>
    <t>Extra height really large tubes</t>
  </si>
  <si>
    <t>Heigth of air above rice (m)</t>
  </si>
  <si>
    <t>Green: how high would the tube be at this square. I bought or made a miniature of the "thing" mentioned. It will get a place on the board.</t>
  </si>
  <si>
    <t xml:space="preserve">The precision for a number </t>
  </si>
  <si>
    <t>in Excel is only 15 significant</t>
  </si>
  <si>
    <t>figures.</t>
  </si>
  <si>
    <t>These will be on the board too. They will have an extra support at the bottom.</t>
  </si>
  <si>
    <t>*</t>
  </si>
  <si>
    <t>Distance to the Voyager 1 the farthest human object</t>
  </si>
  <si>
    <t>Basketball 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</si>
</sst>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"/>
    <numFmt numFmtId="167" formatCode="0.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0"/>
      <color rgb="FF5B5B5B"/>
      <name val="Helvetica"/>
      <family val="2"/>
    </font>
    <font>
      <sz val="36"/>
      <color rgb="FF21212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0" borderId="0" xfId="0" applyNumberForma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3" borderId="1" xfId="0" applyFont="1" applyFill="1" applyBorder="1"/>
    <xf numFmtId="3" fontId="6" fillId="0" borderId="1" xfId="0" applyNumberFormat="1" applyFont="1" applyBorder="1"/>
    <xf numFmtId="0" fontId="6" fillId="0" borderId="0" xfId="0" applyFont="1" applyAlignment="1">
      <alignment horizontal="right"/>
    </xf>
    <xf numFmtId="2" fontId="0" fillId="4" borderId="1" xfId="0" applyNumberFormat="1" applyFont="1" applyFill="1" applyBorder="1"/>
    <xf numFmtId="164" fontId="0" fillId="4" borderId="1" xfId="0" applyNumberFormat="1" applyFont="1" applyFill="1" applyBorder="1"/>
    <xf numFmtId="0" fontId="0" fillId="5" borderId="1" xfId="0" applyFill="1" applyBorder="1"/>
    <xf numFmtId="164" fontId="0" fillId="5" borderId="1" xfId="0" applyNumberFormat="1" applyFont="1" applyFill="1" applyBorder="1"/>
    <xf numFmtId="0" fontId="0" fillId="0" borderId="1" xfId="0" applyFont="1" applyFill="1" applyBorder="1"/>
    <xf numFmtId="3" fontId="0" fillId="0" borderId="1" xfId="0" applyNumberFormat="1" applyFont="1" applyFill="1" applyBorder="1"/>
    <xf numFmtId="1" fontId="0" fillId="0" borderId="1" xfId="0" applyNumberFormat="1" applyFont="1" applyFill="1" applyBorder="1"/>
    <xf numFmtId="165" fontId="0" fillId="5" borderId="1" xfId="0" applyNumberFormat="1" applyFont="1" applyFill="1" applyBorder="1"/>
    <xf numFmtId="166" fontId="0" fillId="5" borderId="1" xfId="0" applyNumberFormat="1" applyFont="1" applyFill="1" applyBorder="1"/>
    <xf numFmtId="167" fontId="0" fillId="5" borderId="1" xfId="0" applyNumberFormat="1" applyFont="1" applyFill="1" applyBorder="1"/>
    <xf numFmtId="0" fontId="0" fillId="0" borderId="4" xfId="0" applyBorder="1"/>
    <xf numFmtId="1" fontId="0" fillId="0" borderId="4" xfId="0" applyNumberFormat="1" applyFill="1" applyBorder="1"/>
    <xf numFmtId="0" fontId="0" fillId="0" borderId="0" xfId="0" applyBorder="1"/>
    <xf numFmtId="167" fontId="0" fillId="4" borderId="1" xfId="0" applyNumberFormat="1" applyFont="1" applyFill="1" applyBorder="1"/>
    <xf numFmtId="0" fontId="2" fillId="6" borderId="0" xfId="0" applyFont="1" applyFill="1" applyAlignment="1">
      <alignment vertical="top" wrapText="1"/>
    </xf>
    <xf numFmtId="16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7" borderId="0" xfId="0" applyFill="1"/>
    <xf numFmtId="0" fontId="0" fillId="8" borderId="0" xfId="0" applyFill="1"/>
    <xf numFmtId="0" fontId="0" fillId="6" borderId="1" xfId="0" applyFont="1" applyFill="1" applyBorder="1"/>
    <xf numFmtId="2" fontId="0" fillId="6" borderId="1" xfId="0" applyNumberFormat="1" applyFont="1" applyFill="1" applyBorder="1"/>
    <xf numFmtId="164" fontId="0" fillId="6" borderId="1" xfId="0" applyNumberFormat="1" applyFont="1" applyFill="1" applyBorder="1"/>
    <xf numFmtId="0" fontId="0" fillId="0" borderId="1" xfId="0" applyFont="1" applyBorder="1"/>
    <xf numFmtId="2" fontId="0" fillId="0" borderId="1" xfId="0" applyNumberFormat="1" applyFont="1" applyBorder="1"/>
    <xf numFmtId="164" fontId="0" fillId="0" borderId="1" xfId="0" applyNumberFormat="1" applyFont="1" applyFill="1" applyBorder="1"/>
    <xf numFmtId="1" fontId="0" fillId="0" borderId="1" xfId="0" applyNumberFormat="1" applyFont="1" applyBorder="1"/>
    <xf numFmtId="164" fontId="0" fillId="0" borderId="1" xfId="0" applyNumberFormat="1" applyFont="1" applyBorder="1"/>
    <xf numFmtId="1" fontId="0" fillId="6" borderId="1" xfId="0" applyNumberFormat="1" applyFont="1" applyFill="1" applyBorder="1"/>
    <xf numFmtId="0" fontId="0" fillId="0" borderId="0" xfId="0" applyFont="1"/>
    <xf numFmtId="3" fontId="0" fillId="0" borderId="1" xfId="0" applyNumberFormat="1" applyFont="1" applyBorder="1"/>
    <xf numFmtId="3" fontId="0" fillId="6" borderId="1" xfId="0" applyNumberFormat="1" applyFont="1" applyFill="1" applyBorder="1"/>
    <xf numFmtId="0" fontId="7" fillId="0" borderId="0" xfId="0" applyFont="1"/>
    <xf numFmtId="0" fontId="0" fillId="4" borderId="1" xfId="0" applyFont="1" applyFill="1" applyBorder="1"/>
    <xf numFmtId="0" fontId="0" fillId="9" borderId="1" xfId="0" applyFont="1" applyFill="1" applyBorder="1"/>
    <xf numFmtId="2" fontId="0" fillId="9" borderId="1" xfId="0" applyNumberFormat="1" applyFont="1" applyFill="1" applyBorder="1"/>
    <xf numFmtId="164" fontId="0" fillId="9" borderId="1" xfId="0" applyNumberFormat="1" applyFont="1" applyFill="1" applyBorder="1"/>
    <xf numFmtId="0" fontId="0" fillId="5" borderId="13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9" borderId="16" xfId="0" applyFont="1" applyFill="1" applyBorder="1" applyAlignment="1">
      <alignment vertical="center"/>
    </xf>
    <xf numFmtId="0" fontId="0" fillId="9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3" borderId="20" xfId="0" applyFill="1" applyBorder="1" applyAlignment="1">
      <alignment vertical="center"/>
    </xf>
    <xf numFmtId="0" fontId="8" fillId="0" borderId="0" xfId="0" applyFont="1"/>
    <xf numFmtId="0" fontId="0" fillId="6" borderId="1" xfId="0" applyFill="1" applyBorder="1"/>
    <xf numFmtId="1" fontId="0" fillId="6" borderId="1" xfId="0" applyNumberFormat="1" applyFill="1" applyBorder="1"/>
    <xf numFmtId="3" fontId="6" fillId="0" borderId="1" xfId="0" applyNumberFormat="1" applyFont="1" applyFill="1" applyBorder="1"/>
    <xf numFmtId="0" fontId="0" fillId="0" borderId="18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2" fillId="6" borderId="0" xfId="0" applyFont="1" applyFill="1" applyAlignment="1">
      <alignment vertical="top" wrapText="1"/>
    </xf>
    <xf numFmtId="0" fontId="0" fillId="0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11" fontId="9" fillId="0" borderId="0" xfId="0" applyNumberFormat="1" applyFont="1"/>
  </cellXfs>
  <cellStyles count="1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Stand.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8"/>
  <sheetViews>
    <sheetView tabSelected="1" topLeftCell="A48" workbookViewId="0">
      <selection activeCell="T75" sqref="T75"/>
    </sheetView>
  </sheetViews>
  <sheetFormatPr baseColWidth="10" defaultRowHeight="16" x14ac:dyDescent="0.2"/>
  <cols>
    <col min="1" max="1" width="6.6640625" bestFit="1" customWidth="1"/>
    <col min="2" max="2" width="23.6640625" customWidth="1"/>
    <col min="3" max="3" width="12.1640625" bestFit="1" customWidth="1"/>
    <col min="4" max="5" width="16.33203125" bestFit="1" customWidth="1"/>
    <col min="6" max="6" width="15.33203125" bestFit="1" customWidth="1"/>
    <col min="7" max="7" width="44.33203125" customWidth="1"/>
    <col min="8" max="17" width="2.83203125" customWidth="1"/>
    <col min="18" max="18" width="18.5" bestFit="1" customWidth="1"/>
    <col min="19" max="19" width="12.1640625" bestFit="1" customWidth="1"/>
  </cols>
  <sheetData>
    <row r="1" spans="1:20" ht="17" thickBot="1" x14ac:dyDescent="0.25">
      <c r="A1" s="4" t="s">
        <v>13</v>
      </c>
      <c r="B1" s="5"/>
      <c r="C1" s="6"/>
      <c r="E1" s="85" t="s">
        <v>25</v>
      </c>
      <c r="F1" s="85"/>
      <c r="I1" s="86" t="s">
        <v>22</v>
      </c>
      <c r="J1" s="87"/>
      <c r="K1" s="87"/>
      <c r="L1" s="87"/>
      <c r="M1" s="87"/>
      <c r="N1" s="87"/>
      <c r="O1" s="87"/>
      <c r="P1" s="87"/>
    </row>
    <row r="2" spans="1:20" x14ac:dyDescent="0.2">
      <c r="A2" s="7" t="s">
        <v>6</v>
      </c>
      <c r="B2" s="8"/>
      <c r="C2" s="9">
        <v>0.02</v>
      </c>
      <c r="E2" s="85"/>
      <c r="F2" s="85"/>
      <c r="I2" s="55" t="s">
        <v>21</v>
      </c>
      <c r="J2" s="56" t="s">
        <v>21</v>
      </c>
      <c r="K2" s="56" t="s">
        <v>21</v>
      </c>
      <c r="L2" s="56" t="s">
        <v>21</v>
      </c>
      <c r="M2" s="56" t="s">
        <v>21</v>
      </c>
      <c r="N2" s="56" t="s">
        <v>21</v>
      </c>
      <c r="O2" s="56" t="s">
        <v>21</v>
      </c>
      <c r="P2" s="57" t="s">
        <v>21</v>
      </c>
    </row>
    <row r="3" spans="1:20" x14ac:dyDescent="0.2">
      <c r="A3" s="7" t="s">
        <v>7</v>
      </c>
      <c r="B3" s="8"/>
      <c r="C3" s="9">
        <v>890</v>
      </c>
      <c r="E3" s="85"/>
      <c r="F3" s="85"/>
      <c r="I3" s="58" t="s">
        <v>21</v>
      </c>
      <c r="J3" s="59" t="s">
        <v>21</v>
      </c>
      <c r="K3" s="60" t="s">
        <v>21</v>
      </c>
      <c r="L3" s="61" t="s">
        <v>21</v>
      </c>
      <c r="M3" s="61" t="s">
        <v>21</v>
      </c>
      <c r="N3" s="61" t="s">
        <v>21</v>
      </c>
      <c r="O3" s="61" t="s">
        <v>21</v>
      </c>
      <c r="P3" s="62" t="s">
        <v>21</v>
      </c>
    </row>
    <row r="4" spans="1:20" x14ac:dyDescent="0.2">
      <c r="A4" s="7" t="s">
        <v>8</v>
      </c>
      <c r="B4" s="8"/>
      <c r="C4" s="9">
        <v>54</v>
      </c>
      <c r="E4" s="85"/>
      <c r="F4" s="85"/>
      <c r="I4" s="58" t="s">
        <v>21</v>
      </c>
      <c r="J4" s="60" t="s">
        <v>21</v>
      </c>
      <c r="K4" s="63" t="s">
        <v>30</v>
      </c>
      <c r="L4" s="64"/>
      <c r="M4" s="65"/>
      <c r="N4" s="64"/>
      <c r="O4" s="65"/>
      <c r="P4" s="66"/>
    </row>
    <row r="5" spans="1:20" x14ac:dyDescent="0.2">
      <c r="A5" s="7" t="s">
        <v>24</v>
      </c>
      <c r="B5" s="8"/>
      <c r="C5" s="9">
        <v>2.4E-2</v>
      </c>
      <c r="E5" s="85"/>
      <c r="F5" s="85"/>
      <c r="I5" s="67"/>
      <c r="J5" s="63" t="s">
        <v>30</v>
      </c>
      <c r="K5" s="64"/>
      <c r="L5" s="65"/>
      <c r="M5" s="63" t="s">
        <v>30</v>
      </c>
      <c r="N5" s="65"/>
      <c r="O5" s="63" t="s">
        <v>30</v>
      </c>
      <c r="P5" s="68"/>
    </row>
    <row r="6" spans="1:20" x14ac:dyDescent="0.2">
      <c r="A6" s="7" t="s">
        <v>11</v>
      </c>
      <c r="B6" s="8"/>
      <c r="C6" s="9">
        <f>2*0.0045+C5</f>
        <v>3.3000000000000002E-2</v>
      </c>
      <c r="E6" s="85"/>
      <c r="F6" s="85"/>
      <c r="I6" s="69"/>
      <c r="J6" s="64"/>
      <c r="K6" s="65"/>
      <c r="L6" s="63" t="s">
        <v>30</v>
      </c>
      <c r="M6" s="65"/>
      <c r="N6" s="64"/>
      <c r="O6" s="65"/>
      <c r="P6" s="66"/>
    </row>
    <row r="7" spans="1:20" x14ac:dyDescent="0.2">
      <c r="A7" s="7" t="s">
        <v>12</v>
      </c>
      <c r="B7" s="8"/>
      <c r="C7" s="9">
        <v>9.4899999999999998E-2</v>
      </c>
      <c r="E7" s="85"/>
      <c r="F7" s="85"/>
      <c r="I7" s="70"/>
      <c r="J7" s="65"/>
      <c r="K7" s="63" t="s">
        <v>30</v>
      </c>
      <c r="L7" s="65"/>
      <c r="M7" s="64"/>
      <c r="N7" s="65"/>
      <c r="O7" s="64"/>
      <c r="P7" s="68"/>
    </row>
    <row r="8" spans="1:20" x14ac:dyDescent="0.2">
      <c r="A8" s="10" t="s">
        <v>23</v>
      </c>
      <c r="B8" s="11"/>
      <c r="C8" s="12">
        <f>C7+0.0165</f>
        <v>0.1114</v>
      </c>
      <c r="E8" s="30"/>
      <c r="F8" s="30"/>
      <c r="I8" s="69"/>
      <c r="J8" s="71"/>
      <c r="K8" s="65"/>
      <c r="L8" s="64"/>
      <c r="M8" s="65"/>
      <c r="N8" s="64"/>
      <c r="O8" s="63" t="s">
        <v>30</v>
      </c>
      <c r="P8" s="66"/>
    </row>
    <row r="9" spans="1:20" ht="17" thickBot="1" x14ac:dyDescent="0.25">
      <c r="I9" s="79"/>
      <c r="J9" s="72"/>
      <c r="K9" s="80" t="s">
        <v>30</v>
      </c>
      <c r="L9" s="72"/>
      <c r="M9" s="73"/>
      <c r="N9" s="72"/>
      <c r="O9" s="73"/>
      <c r="P9" s="74"/>
    </row>
    <row r="10" spans="1:20" x14ac:dyDescent="0.2">
      <c r="A10" s="13" t="s">
        <v>1</v>
      </c>
      <c r="B10" s="13" t="s">
        <v>2</v>
      </c>
      <c r="C10" s="13" t="s">
        <v>3</v>
      </c>
      <c r="D10" s="13" t="s">
        <v>4</v>
      </c>
      <c r="E10" s="13" t="s">
        <v>9</v>
      </c>
      <c r="F10" s="13" t="s">
        <v>10</v>
      </c>
      <c r="G10" s="13" t="s">
        <v>5</v>
      </c>
      <c r="I10" s="35"/>
      <c r="J10" s="35"/>
      <c r="K10" s="35"/>
      <c r="L10" s="35"/>
      <c r="M10" s="35"/>
      <c r="N10" s="35"/>
      <c r="O10" s="35"/>
      <c r="P10" s="35"/>
    </row>
    <row r="11" spans="1:20" x14ac:dyDescent="0.2">
      <c r="A11" s="18">
        <v>1</v>
      </c>
      <c r="B11" s="18">
        <f>2^(A11-1)</f>
        <v>1</v>
      </c>
      <c r="C11" s="18">
        <f>B11*$C$2</f>
        <v>0.02</v>
      </c>
      <c r="D11" s="18">
        <f>C11/1000</f>
        <v>2.0000000000000002E-5</v>
      </c>
      <c r="E11" s="24">
        <f t="shared" ref="E11:E21" si="0">D11/($C$3*(PI()*POWER((0.5*$C$4/1000),2)))</f>
        <v>9.8121140606276322E-6</v>
      </c>
      <c r="F11" s="19">
        <f t="shared" ref="F11:F23" si="1">(E11+$C$6)*100</f>
        <v>3.300981211406063</v>
      </c>
      <c r="G11" s="81" t="s">
        <v>19</v>
      </c>
      <c r="H11" s="36"/>
      <c r="I11" s="32"/>
      <c r="J11" s="32"/>
      <c r="K11" s="32"/>
      <c r="L11" s="32"/>
      <c r="M11" s="32"/>
      <c r="N11" s="32"/>
      <c r="O11" s="32"/>
      <c r="P11" s="32"/>
      <c r="R11" s="31"/>
      <c r="S11" s="31"/>
      <c r="T11" s="31"/>
    </row>
    <row r="12" spans="1:20" x14ac:dyDescent="0.2">
      <c r="A12" s="18">
        <f>A11+1</f>
        <v>2</v>
      </c>
      <c r="B12" s="18">
        <f t="shared" ref="B12:B74" si="2">2^(A12-1)</f>
        <v>2</v>
      </c>
      <c r="C12" s="18">
        <f t="shared" ref="C12:C74" si="3">B12*$C$2</f>
        <v>0.04</v>
      </c>
      <c r="D12" s="18">
        <f t="shared" ref="D12:D74" si="4">C12/1000</f>
        <v>4.0000000000000003E-5</v>
      </c>
      <c r="E12" s="24">
        <f t="shared" si="0"/>
        <v>1.9624228121255264E-5</v>
      </c>
      <c r="F12" s="19">
        <f t="shared" si="1"/>
        <v>3.3019624228121254</v>
      </c>
      <c r="G12" s="82"/>
      <c r="H12" s="37"/>
      <c r="I12" s="33"/>
      <c r="J12" s="33"/>
      <c r="K12" s="32"/>
      <c r="L12" s="32"/>
      <c r="M12" s="32"/>
      <c r="N12" s="32"/>
      <c r="O12" s="32"/>
      <c r="P12" s="32"/>
      <c r="R12" s="31"/>
      <c r="S12" s="31"/>
      <c r="T12" s="31"/>
    </row>
    <row r="13" spans="1:20" x14ac:dyDescent="0.2">
      <c r="A13" s="18">
        <f t="shared" ref="A13:A74" si="5">A12+1</f>
        <v>3</v>
      </c>
      <c r="B13" s="18">
        <f t="shared" si="2"/>
        <v>4</v>
      </c>
      <c r="C13" s="18">
        <f t="shared" si="3"/>
        <v>0.08</v>
      </c>
      <c r="D13" s="18">
        <f t="shared" si="4"/>
        <v>8.0000000000000007E-5</v>
      </c>
      <c r="E13" s="24">
        <f t="shared" si="0"/>
        <v>3.9248456242510529E-5</v>
      </c>
      <c r="F13" s="19">
        <f t="shared" si="1"/>
        <v>3.3039248456242509</v>
      </c>
      <c r="G13" s="82"/>
      <c r="H13" s="36"/>
      <c r="I13" s="33"/>
      <c r="J13" s="32"/>
      <c r="K13" s="32"/>
      <c r="L13" s="32"/>
      <c r="M13" s="32"/>
      <c r="N13" s="32"/>
      <c r="O13" s="32"/>
      <c r="P13" s="32"/>
      <c r="R13" s="31"/>
      <c r="S13" s="31"/>
      <c r="T13" s="31"/>
    </row>
    <row r="14" spans="1:20" x14ac:dyDescent="0.2">
      <c r="A14" s="18">
        <f t="shared" si="5"/>
        <v>4</v>
      </c>
      <c r="B14" s="18">
        <f t="shared" si="2"/>
        <v>8</v>
      </c>
      <c r="C14" s="18">
        <f t="shared" si="3"/>
        <v>0.16</v>
      </c>
      <c r="D14" s="18">
        <f t="shared" si="4"/>
        <v>1.6000000000000001E-4</v>
      </c>
      <c r="E14" s="23">
        <f t="shared" si="0"/>
        <v>7.8496912485021057E-5</v>
      </c>
      <c r="F14" s="19">
        <f t="shared" si="1"/>
        <v>3.3078496912485025</v>
      </c>
      <c r="G14" s="82"/>
      <c r="H14" s="37"/>
      <c r="I14" s="34"/>
      <c r="J14" s="32"/>
      <c r="K14" s="32"/>
      <c r="L14" s="32"/>
      <c r="M14" s="32"/>
      <c r="N14" s="32"/>
      <c r="O14" s="32"/>
      <c r="P14" s="32"/>
      <c r="R14" s="31"/>
      <c r="S14" s="31"/>
      <c r="T14" s="31"/>
    </row>
    <row r="15" spans="1:20" x14ac:dyDescent="0.2">
      <c r="A15" s="18">
        <f t="shared" si="5"/>
        <v>5</v>
      </c>
      <c r="B15" s="18">
        <f t="shared" si="2"/>
        <v>16</v>
      </c>
      <c r="C15" s="18">
        <f t="shared" si="3"/>
        <v>0.32</v>
      </c>
      <c r="D15" s="18">
        <f t="shared" si="4"/>
        <v>3.2000000000000003E-4</v>
      </c>
      <c r="E15" s="23">
        <f t="shared" si="0"/>
        <v>1.5699382497004211E-4</v>
      </c>
      <c r="F15" s="19">
        <f t="shared" si="1"/>
        <v>3.3156993824970047</v>
      </c>
      <c r="G15" s="82"/>
      <c r="H15" s="36"/>
      <c r="I15" s="32"/>
      <c r="J15" s="32"/>
      <c r="K15" s="32"/>
      <c r="L15" s="32"/>
      <c r="M15" s="32"/>
      <c r="N15" s="32"/>
      <c r="O15" s="32"/>
      <c r="P15" s="32"/>
      <c r="R15" s="31"/>
      <c r="S15" s="31"/>
      <c r="T15" s="31"/>
    </row>
    <row r="16" spans="1:20" x14ac:dyDescent="0.2">
      <c r="A16" s="18">
        <f t="shared" si="5"/>
        <v>6</v>
      </c>
      <c r="B16" s="18">
        <f t="shared" si="2"/>
        <v>32</v>
      </c>
      <c r="C16" s="18">
        <f t="shared" si="3"/>
        <v>0.64</v>
      </c>
      <c r="D16" s="18">
        <f t="shared" si="4"/>
        <v>6.4000000000000005E-4</v>
      </c>
      <c r="E16" s="23">
        <f t="shared" si="0"/>
        <v>3.1398764994008423E-4</v>
      </c>
      <c r="F16" s="19">
        <f t="shared" si="1"/>
        <v>3.3313987649940082</v>
      </c>
      <c r="G16" s="82"/>
      <c r="H16" s="37"/>
      <c r="I16" s="32"/>
      <c r="J16" s="32"/>
      <c r="K16" s="32"/>
      <c r="L16" s="32"/>
      <c r="M16" s="32"/>
      <c r="N16" s="32"/>
      <c r="O16" s="32"/>
      <c r="P16" s="32"/>
      <c r="R16" s="31"/>
      <c r="S16" s="31"/>
      <c r="T16" s="31"/>
    </row>
    <row r="17" spans="1:20" x14ac:dyDescent="0.2">
      <c r="A17" s="18">
        <f t="shared" si="5"/>
        <v>7</v>
      </c>
      <c r="B17" s="18">
        <f t="shared" si="2"/>
        <v>64</v>
      </c>
      <c r="C17" s="18">
        <f t="shared" si="3"/>
        <v>1.28</v>
      </c>
      <c r="D17" s="18">
        <f t="shared" si="4"/>
        <v>1.2800000000000001E-3</v>
      </c>
      <c r="E17" s="23">
        <f t="shared" si="0"/>
        <v>6.2797529988016846E-4</v>
      </c>
      <c r="F17" s="19">
        <f t="shared" si="1"/>
        <v>3.3627975299880166</v>
      </c>
      <c r="G17" s="82"/>
      <c r="H17" s="36"/>
      <c r="I17" s="32"/>
      <c r="J17" s="32"/>
      <c r="K17" s="32"/>
      <c r="L17" s="32"/>
      <c r="M17" s="32"/>
      <c r="N17" s="32"/>
      <c r="O17" s="32"/>
      <c r="P17" s="32"/>
      <c r="R17" s="31"/>
      <c r="S17" s="31"/>
      <c r="T17" s="31"/>
    </row>
    <row r="18" spans="1:20" x14ac:dyDescent="0.2">
      <c r="A18" s="18">
        <f t="shared" si="5"/>
        <v>8</v>
      </c>
      <c r="B18" s="18">
        <f t="shared" si="2"/>
        <v>128</v>
      </c>
      <c r="C18" s="18">
        <f t="shared" si="3"/>
        <v>2.56</v>
      </c>
      <c r="D18" s="18">
        <f t="shared" si="4"/>
        <v>2.5600000000000002E-3</v>
      </c>
      <c r="E18" s="23">
        <f t="shared" si="0"/>
        <v>1.2559505997603369E-3</v>
      </c>
      <c r="F18" s="19">
        <f t="shared" si="1"/>
        <v>3.4255950599760339</v>
      </c>
      <c r="G18" s="82"/>
      <c r="H18" s="37"/>
      <c r="I18" s="32"/>
      <c r="J18" s="32"/>
      <c r="K18" s="32"/>
      <c r="L18" s="32"/>
      <c r="M18" s="32"/>
      <c r="N18" s="32"/>
      <c r="O18" s="32"/>
      <c r="P18" s="32"/>
      <c r="R18" s="31"/>
      <c r="S18" s="31"/>
      <c r="T18" s="31"/>
    </row>
    <row r="19" spans="1:20" x14ac:dyDescent="0.2">
      <c r="A19" s="18">
        <f t="shared" si="5"/>
        <v>9</v>
      </c>
      <c r="B19" s="18">
        <f t="shared" si="2"/>
        <v>256</v>
      </c>
      <c r="C19" s="18">
        <f t="shared" si="3"/>
        <v>5.12</v>
      </c>
      <c r="D19" s="18">
        <f t="shared" si="4"/>
        <v>5.1200000000000004E-3</v>
      </c>
      <c r="E19" s="23">
        <f t="shared" si="0"/>
        <v>2.5119011995206738E-3</v>
      </c>
      <c r="F19" s="19">
        <f t="shared" si="1"/>
        <v>3.5511901199520675</v>
      </c>
      <c r="G19" s="82"/>
      <c r="H19" s="36"/>
      <c r="R19" s="31"/>
      <c r="S19" s="31"/>
      <c r="T19" s="31"/>
    </row>
    <row r="20" spans="1:20" x14ac:dyDescent="0.2">
      <c r="A20" s="18">
        <f t="shared" si="5"/>
        <v>10</v>
      </c>
      <c r="B20" s="18">
        <f t="shared" si="2"/>
        <v>512</v>
      </c>
      <c r="C20" s="18">
        <f t="shared" si="3"/>
        <v>10.24</v>
      </c>
      <c r="D20" s="18">
        <f t="shared" si="4"/>
        <v>1.0240000000000001E-2</v>
      </c>
      <c r="E20" s="25">
        <f t="shared" si="0"/>
        <v>5.0238023990413477E-3</v>
      </c>
      <c r="F20" s="19">
        <f t="shared" si="1"/>
        <v>3.8023802399041351</v>
      </c>
      <c r="G20" s="82"/>
      <c r="H20" s="37"/>
      <c r="R20" s="31"/>
      <c r="S20" s="31"/>
      <c r="T20" s="31"/>
    </row>
    <row r="21" spans="1:20" x14ac:dyDescent="0.2">
      <c r="A21" s="18">
        <f t="shared" si="5"/>
        <v>11</v>
      </c>
      <c r="B21" s="18">
        <f t="shared" si="2"/>
        <v>1024</v>
      </c>
      <c r="C21" s="18">
        <f t="shared" si="3"/>
        <v>20.48</v>
      </c>
      <c r="D21" s="18">
        <f t="shared" si="4"/>
        <v>2.0480000000000002E-2</v>
      </c>
      <c r="E21" s="25">
        <f t="shared" si="0"/>
        <v>1.0047604798082695E-2</v>
      </c>
      <c r="F21" s="19">
        <f t="shared" si="1"/>
        <v>4.3047604798082704</v>
      </c>
      <c r="G21" s="82"/>
      <c r="H21" s="36"/>
      <c r="R21" s="31"/>
      <c r="S21" s="31"/>
      <c r="T21" s="31"/>
    </row>
    <row r="22" spans="1:20" x14ac:dyDescent="0.2">
      <c r="A22" s="18">
        <f t="shared" si="5"/>
        <v>12</v>
      </c>
      <c r="B22" s="18">
        <f t="shared" si="2"/>
        <v>2048</v>
      </c>
      <c r="C22" s="18">
        <f t="shared" si="3"/>
        <v>40.96</v>
      </c>
      <c r="D22" s="18">
        <f t="shared" si="4"/>
        <v>4.0960000000000003E-2</v>
      </c>
      <c r="E22" s="25">
        <f>D22/($C$3*(PI()*POWER((0.5*$C$4/1000),2)))</f>
        <v>2.0095209596165391E-2</v>
      </c>
      <c r="F22" s="19">
        <f t="shared" si="1"/>
        <v>5.3095209596165391</v>
      </c>
      <c r="G22" s="82"/>
      <c r="H22" s="37"/>
      <c r="R22" s="31"/>
      <c r="S22" s="31"/>
      <c r="T22" s="31"/>
    </row>
    <row r="23" spans="1:20" x14ac:dyDescent="0.2">
      <c r="A23" s="18">
        <f t="shared" si="5"/>
        <v>13</v>
      </c>
      <c r="B23" s="18">
        <f t="shared" si="2"/>
        <v>4096</v>
      </c>
      <c r="C23" s="18">
        <f t="shared" si="3"/>
        <v>81.92</v>
      </c>
      <c r="D23" s="18">
        <f t="shared" si="4"/>
        <v>8.1920000000000007E-2</v>
      </c>
      <c r="E23" s="25">
        <f t="shared" ref="E23:E74" si="6">D23/($C$3*(PI()*POWER((0.5*$C$4/1000),2)))</f>
        <v>4.0190419192330781E-2</v>
      </c>
      <c r="F23" s="19">
        <f t="shared" si="1"/>
        <v>7.3190419192330785</v>
      </c>
      <c r="G23" s="82"/>
      <c r="H23" s="36"/>
      <c r="R23" s="31"/>
      <c r="S23" s="31"/>
      <c r="T23" s="31"/>
    </row>
    <row r="24" spans="1:20" x14ac:dyDescent="0.2">
      <c r="A24" s="51">
        <f t="shared" si="5"/>
        <v>14</v>
      </c>
      <c r="B24" s="51">
        <f t="shared" si="2"/>
        <v>8192</v>
      </c>
      <c r="C24" s="51">
        <f t="shared" si="3"/>
        <v>163.84</v>
      </c>
      <c r="D24" s="51">
        <f t="shared" si="4"/>
        <v>0.16384000000000001</v>
      </c>
      <c r="E24" s="29">
        <f t="shared" si="6"/>
        <v>8.0380838384661563E-2</v>
      </c>
      <c r="F24" s="17">
        <f>(E24+$C$7)*100</f>
        <v>17.528083838466159</v>
      </c>
      <c r="G24" s="83" t="s">
        <v>29</v>
      </c>
      <c r="H24" s="37"/>
      <c r="R24" s="31"/>
      <c r="S24" s="31"/>
      <c r="T24" s="31"/>
    </row>
    <row r="25" spans="1:20" x14ac:dyDescent="0.2">
      <c r="A25" s="51">
        <f t="shared" si="5"/>
        <v>15</v>
      </c>
      <c r="B25" s="51">
        <f t="shared" si="2"/>
        <v>16384</v>
      </c>
      <c r="C25" s="51">
        <f t="shared" si="3"/>
        <v>327.68</v>
      </c>
      <c r="D25" s="51">
        <f t="shared" si="4"/>
        <v>0.32768000000000003</v>
      </c>
      <c r="E25" s="16">
        <f t="shared" si="6"/>
        <v>0.16076167676932313</v>
      </c>
      <c r="F25" s="17">
        <f t="shared" ref="F25" si="7">(E25+$C$7)*100</f>
        <v>25.566167676932309</v>
      </c>
      <c r="G25" s="83"/>
      <c r="H25" s="36"/>
      <c r="R25" s="31"/>
      <c r="S25" s="31"/>
      <c r="T25" s="31"/>
    </row>
    <row r="26" spans="1:20" x14ac:dyDescent="0.2">
      <c r="A26" s="52">
        <f t="shared" si="5"/>
        <v>16</v>
      </c>
      <c r="B26" s="52">
        <f t="shared" si="2"/>
        <v>32768</v>
      </c>
      <c r="C26" s="52">
        <f t="shared" si="3"/>
        <v>655.36</v>
      </c>
      <c r="D26" s="52">
        <f t="shared" si="4"/>
        <v>0.65536000000000005</v>
      </c>
      <c r="E26" s="53">
        <f t="shared" si="6"/>
        <v>0.32152335353864625</v>
      </c>
      <c r="F26" s="54">
        <f>(E26+$C$8)*100</f>
        <v>43.292335353864623</v>
      </c>
      <c r="G26" s="83"/>
      <c r="H26" s="37"/>
      <c r="R26" s="31"/>
      <c r="S26" s="31"/>
      <c r="T26" s="31"/>
    </row>
    <row r="27" spans="1:20" x14ac:dyDescent="0.2">
      <c r="A27" s="52">
        <f t="shared" si="5"/>
        <v>17</v>
      </c>
      <c r="B27" s="52">
        <f t="shared" si="2"/>
        <v>65536</v>
      </c>
      <c r="C27" s="52">
        <f t="shared" si="3"/>
        <v>1310.72</v>
      </c>
      <c r="D27" s="52">
        <f t="shared" si="4"/>
        <v>1.3107200000000001</v>
      </c>
      <c r="E27" s="53">
        <f t="shared" si="6"/>
        <v>0.6430467070772925</v>
      </c>
      <c r="F27" s="54">
        <f t="shared" ref="F27:F28" si="8">(E27+$C$8)*100</f>
        <v>75.444670707729244</v>
      </c>
      <c r="G27" s="83"/>
      <c r="H27" s="36"/>
      <c r="R27" s="31"/>
      <c r="S27" s="31"/>
      <c r="T27" s="31"/>
    </row>
    <row r="28" spans="1:20" x14ac:dyDescent="0.2">
      <c r="A28" s="52">
        <f t="shared" si="5"/>
        <v>18</v>
      </c>
      <c r="B28" s="52">
        <f t="shared" si="2"/>
        <v>131072</v>
      </c>
      <c r="C28" s="52">
        <f t="shared" si="3"/>
        <v>2621.44</v>
      </c>
      <c r="D28" s="52">
        <f t="shared" si="4"/>
        <v>2.6214400000000002</v>
      </c>
      <c r="E28" s="53">
        <f t="shared" si="6"/>
        <v>1.286093414154585</v>
      </c>
      <c r="F28" s="54">
        <f t="shared" si="8"/>
        <v>139.7493414154585</v>
      </c>
      <c r="G28" s="84"/>
      <c r="H28" s="37"/>
      <c r="R28" s="31"/>
      <c r="S28" s="31"/>
      <c r="T28" s="31"/>
    </row>
    <row r="29" spans="1:20" x14ac:dyDescent="0.2">
      <c r="A29" s="38">
        <f t="shared" si="5"/>
        <v>19</v>
      </c>
      <c r="B29" s="38">
        <f t="shared" si="2"/>
        <v>262144</v>
      </c>
      <c r="C29" s="38">
        <f t="shared" si="3"/>
        <v>5242.88</v>
      </c>
      <c r="D29" s="38">
        <f t="shared" si="4"/>
        <v>5.2428800000000004</v>
      </c>
      <c r="E29" s="39">
        <f t="shared" si="6"/>
        <v>2.57218682830917</v>
      </c>
      <c r="F29" s="40"/>
      <c r="G29" s="38" t="s">
        <v>32</v>
      </c>
      <c r="H29" s="36"/>
    </row>
    <row r="30" spans="1:20" x14ac:dyDescent="0.2">
      <c r="A30" s="41">
        <f t="shared" si="5"/>
        <v>20</v>
      </c>
      <c r="B30" s="41">
        <f t="shared" si="2"/>
        <v>524288</v>
      </c>
      <c r="C30" s="41">
        <f t="shared" si="3"/>
        <v>10485.76</v>
      </c>
      <c r="D30" s="41">
        <f t="shared" si="4"/>
        <v>10.485760000000001</v>
      </c>
      <c r="E30" s="42">
        <f t="shared" si="6"/>
        <v>5.14437365661834</v>
      </c>
      <c r="F30" s="43"/>
      <c r="G30" s="41"/>
      <c r="H30" s="37"/>
    </row>
    <row r="31" spans="1:20" x14ac:dyDescent="0.2">
      <c r="A31" s="41">
        <f t="shared" si="5"/>
        <v>21</v>
      </c>
      <c r="B31" s="41">
        <f t="shared" si="2"/>
        <v>1048576</v>
      </c>
      <c r="C31" s="41">
        <f t="shared" si="3"/>
        <v>20971.52</v>
      </c>
      <c r="D31" s="44">
        <f t="shared" si="4"/>
        <v>20.971520000000002</v>
      </c>
      <c r="E31" s="42">
        <f t="shared" si="6"/>
        <v>10.28874731323668</v>
      </c>
      <c r="F31" s="43"/>
      <c r="G31" s="41"/>
      <c r="H31" s="36"/>
    </row>
    <row r="32" spans="1:20" x14ac:dyDescent="0.2">
      <c r="A32" s="41">
        <f t="shared" si="5"/>
        <v>22</v>
      </c>
      <c r="B32" s="41">
        <f t="shared" si="2"/>
        <v>2097152</v>
      </c>
      <c r="C32" s="41">
        <f t="shared" si="3"/>
        <v>41943.040000000001</v>
      </c>
      <c r="D32" s="44">
        <f t="shared" si="4"/>
        <v>41.943040000000003</v>
      </c>
      <c r="E32" s="45">
        <f t="shared" si="6"/>
        <v>20.57749462647336</v>
      </c>
      <c r="F32" s="43"/>
      <c r="G32" s="41"/>
      <c r="H32" s="37"/>
    </row>
    <row r="33" spans="1:8" x14ac:dyDescent="0.2">
      <c r="A33" s="41">
        <f t="shared" si="5"/>
        <v>23</v>
      </c>
      <c r="B33" s="41">
        <f t="shared" si="2"/>
        <v>4194304</v>
      </c>
      <c r="C33" s="41">
        <f t="shared" si="3"/>
        <v>83886.080000000002</v>
      </c>
      <c r="D33" s="44">
        <f t="shared" si="4"/>
        <v>83.886080000000007</v>
      </c>
      <c r="E33" s="45">
        <f t="shared" si="6"/>
        <v>41.15498925294672</v>
      </c>
      <c r="F33" s="43"/>
      <c r="G33" s="41"/>
      <c r="H33" s="36"/>
    </row>
    <row r="34" spans="1:8" x14ac:dyDescent="0.2">
      <c r="A34" s="41">
        <f t="shared" si="5"/>
        <v>24</v>
      </c>
      <c r="B34" s="41">
        <f t="shared" si="2"/>
        <v>8388608</v>
      </c>
      <c r="C34" s="41">
        <f t="shared" si="3"/>
        <v>167772.16</v>
      </c>
      <c r="D34" s="44">
        <f t="shared" si="4"/>
        <v>167.77216000000001</v>
      </c>
      <c r="E34" s="45">
        <f t="shared" si="6"/>
        <v>82.30997850589344</v>
      </c>
      <c r="F34" s="43"/>
      <c r="G34" s="41"/>
      <c r="H34" s="37"/>
    </row>
    <row r="35" spans="1:8" x14ac:dyDescent="0.2">
      <c r="A35" s="41">
        <f t="shared" si="5"/>
        <v>25</v>
      </c>
      <c r="B35" s="41">
        <f t="shared" si="2"/>
        <v>16777216</v>
      </c>
      <c r="C35" s="41">
        <f t="shared" si="3"/>
        <v>335544.32000000001</v>
      </c>
      <c r="D35" s="44">
        <f t="shared" si="4"/>
        <v>335.54432000000003</v>
      </c>
      <c r="E35" s="44">
        <f t="shared" si="6"/>
        <v>164.61995701178688</v>
      </c>
      <c r="F35" s="43"/>
      <c r="G35" s="41"/>
      <c r="H35" s="36"/>
    </row>
    <row r="36" spans="1:8" x14ac:dyDescent="0.2">
      <c r="A36" s="38">
        <f t="shared" si="5"/>
        <v>26</v>
      </c>
      <c r="B36" s="38">
        <f t="shared" si="2"/>
        <v>33554432</v>
      </c>
      <c r="C36" s="38">
        <f t="shared" si="3"/>
        <v>671088.64000000001</v>
      </c>
      <c r="D36" s="46">
        <f t="shared" si="4"/>
        <v>671.08864000000005</v>
      </c>
      <c r="E36" s="46">
        <f t="shared" si="6"/>
        <v>329.23991402357376</v>
      </c>
      <c r="F36" s="40"/>
      <c r="G36" s="38" t="s">
        <v>14</v>
      </c>
      <c r="H36" s="37"/>
    </row>
    <row r="37" spans="1:8" x14ac:dyDescent="0.2">
      <c r="A37" s="41">
        <f t="shared" si="5"/>
        <v>27</v>
      </c>
      <c r="B37" s="41">
        <f t="shared" si="2"/>
        <v>67108864</v>
      </c>
      <c r="C37" s="41">
        <f t="shared" si="3"/>
        <v>1342177.28</v>
      </c>
      <c r="D37" s="44">
        <f t="shared" si="4"/>
        <v>1342.1772800000001</v>
      </c>
      <c r="E37" s="44">
        <f t="shared" si="6"/>
        <v>658.47982804714752</v>
      </c>
      <c r="F37" s="42"/>
      <c r="G37" s="47"/>
      <c r="H37" s="36"/>
    </row>
    <row r="38" spans="1:8" x14ac:dyDescent="0.2">
      <c r="A38" s="38">
        <f t="shared" si="5"/>
        <v>28</v>
      </c>
      <c r="B38" s="38">
        <f t="shared" si="2"/>
        <v>134217728</v>
      </c>
      <c r="C38" s="38">
        <f t="shared" si="3"/>
        <v>2684354.5600000001</v>
      </c>
      <c r="D38" s="46">
        <f t="shared" si="4"/>
        <v>2684.3545600000002</v>
      </c>
      <c r="E38" s="46">
        <f t="shared" si="6"/>
        <v>1316.959656094295</v>
      </c>
      <c r="F38" s="39"/>
      <c r="G38" s="38" t="s">
        <v>15</v>
      </c>
      <c r="H38" s="37"/>
    </row>
    <row r="39" spans="1:8" x14ac:dyDescent="0.2">
      <c r="A39" s="41">
        <f t="shared" si="5"/>
        <v>29</v>
      </c>
      <c r="B39" s="41">
        <f t="shared" si="2"/>
        <v>268435456</v>
      </c>
      <c r="C39" s="41">
        <f t="shared" si="3"/>
        <v>5368709.1200000001</v>
      </c>
      <c r="D39" s="44">
        <f t="shared" si="4"/>
        <v>5368.7091200000004</v>
      </c>
      <c r="E39" s="44">
        <f t="shared" si="6"/>
        <v>2633.9193121885901</v>
      </c>
      <c r="F39" s="42"/>
      <c r="G39" s="41"/>
      <c r="H39" s="36"/>
    </row>
    <row r="40" spans="1:8" x14ac:dyDescent="0.2">
      <c r="A40" s="41">
        <f t="shared" si="5"/>
        <v>30</v>
      </c>
      <c r="B40" s="41">
        <f t="shared" si="2"/>
        <v>536870912</v>
      </c>
      <c r="C40" s="41">
        <f t="shared" si="3"/>
        <v>10737418.24</v>
      </c>
      <c r="D40" s="44">
        <f t="shared" si="4"/>
        <v>10737.418240000001</v>
      </c>
      <c r="E40" s="44">
        <f t="shared" si="6"/>
        <v>5267.8386243771802</v>
      </c>
      <c r="F40" s="42"/>
      <c r="G40" s="41"/>
      <c r="H40" s="37"/>
    </row>
    <row r="41" spans="1:8" x14ac:dyDescent="0.2">
      <c r="A41" s="38">
        <f t="shared" si="5"/>
        <v>31</v>
      </c>
      <c r="B41" s="38">
        <f t="shared" si="2"/>
        <v>1073741824</v>
      </c>
      <c r="C41" s="38">
        <f t="shared" si="3"/>
        <v>21474836.48</v>
      </c>
      <c r="D41" s="46">
        <f t="shared" si="4"/>
        <v>21474.836480000002</v>
      </c>
      <c r="E41" s="46">
        <f t="shared" si="6"/>
        <v>10535.67724875436</v>
      </c>
      <c r="F41" s="46"/>
      <c r="G41" s="38" t="s">
        <v>0</v>
      </c>
      <c r="H41" s="36"/>
    </row>
    <row r="42" spans="1:8" x14ac:dyDescent="0.2">
      <c r="A42" s="41">
        <f t="shared" si="5"/>
        <v>32</v>
      </c>
      <c r="B42" s="41">
        <f t="shared" si="2"/>
        <v>2147483648</v>
      </c>
      <c r="C42" s="41">
        <f t="shared" si="3"/>
        <v>42949672.960000001</v>
      </c>
      <c r="D42" s="44">
        <f t="shared" si="4"/>
        <v>42949.672960000004</v>
      </c>
      <c r="E42" s="44">
        <f t="shared" si="6"/>
        <v>21071.354497508721</v>
      </c>
      <c r="F42" s="44"/>
      <c r="G42" s="41"/>
      <c r="H42" s="37"/>
    </row>
    <row r="43" spans="1:8" x14ac:dyDescent="0.2">
      <c r="A43" s="41">
        <f t="shared" si="5"/>
        <v>33</v>
      </c>
      <c r="B43" s="48">
        <f t="shared" si="2"/>
        <v>4294967296</v>
      </c>
      <c r="C43" s="41">
        <f t="shared" si="3"/>
        <v>85899345.920000002</v>
      </c>
      <c r="D43" s="44">
        <f t="shared" si="4"/>
        <v>85899.345920000007</v>
      </c>
      <c r="E43" s="44">
        <f t="shared" si="6"/>
        <v>42142.708995017441</v>
      </c>
      <c r="F43" s="44"/>
      <c r="G43" s="41"/>
      <c r="H43" s="36"/>
    </row>
    <row r="44" spans="1:8" x14ac:dyDescent="0.2">
      <c r="A44" s="41">
        <f t="shared" si="5"/>
        <v>34</v>
      </c>
      <c r="B44" s="48">
        <f t="shared" si="2"/>
        <v>8589934592</v>
      </c>
      <c r="C44" s="41">
        <f t="shared" si="3"/>
        <v>171798691.84</v>
      </c>
      <c r="D44" s="44">
        <f t="shared" si="4"/>
        <v>171798.69184000001</v>
      </c>
      <c r="E44" s="44">
        <f t="shared" si="6"/>
        <v>84285.417990034883</v>
      </c>
      <c r="F44" s="44"/>
      <c r="G44" s="41"/>
      <c r="H44" s="37"/>
    </row>
    <row r="45" spans="1:8" x14ac:dyDescent="0.2">
      <c r="A45" s="41">
        <f t="shared" si="5"/>
        <v>35</v>
      </c>
      <c r="B45" s="48">
        <f t="shared" si="2"/>
        <v>17179869184</v>
      </c>
      <c r="C45" s="41">
        <f t="shared" si="3"/>
        <v>343597383.68000001</v>
      </c>
      <c r="D45" s="44">
        <f t="shared" si="4"/>
        <v>343597.38368000003</v>
      </c>
      <c r="E45" s="44">
        <f t="shared" si="6"/>
        <v>168570.83598006977</v>
      </c>
      <c r="F45" s="44"/>
      <c r="G45" s="41"/>
      <c r="H45" s="36"/>
    </row>
    <row r="46" spans="1:8" x14ac:dyDescent="0.2">
      <c r="A46" s="38">
        <f t="shared" si="5"/>
        <v>36</v>
      </c>
      <c r="B46" s="49">
        <f t="shared" si="2"/>
        <v>34359738368</v>
      </c>
      <c r="C46" s="38">
        <f t="shared" si="3"/>
        <v>687194767.36000001</v>
      </c>
      <c r="D46" s="46">
        <f t="shared" si="4"/>
        <v>687194.76736000006</v>
      </c>
      <c r="E46" s="46">
        <f t="shared" si="6"/>
        <v>337141.67196013953</v>
      </c>
      <c r="F46" s="46"/>
      <c r="G46" s="38" t="s">
        <v>20</v>
      </c>
      <c r="H46" s="37"/>
    </row>
    <row r="47" spans="1:8" x14ac:dyDescent="0.2">
      <c r="A47" s="20">
        <f t="shared" si="5"/>
        <v>37</v>
      </c>
      <c r="B47" s="21">
        <f t="shared" si="2"/>
        <v>68719476736</v>
      </c>
      <c r="C47" s="20">
        <f t="shared" si="3"/>
        <v>1374389534.72</v>
      </c>
      <c r="D47" s="22">
        <f t="shared" si="4"/>
        <v>1374389.5347200001</v>
      </c>
      <c r="E47" s="22">
        <f t="shared" si="6"/>
        <v>674283.34392027906</v>
      </c>
      <c r="F47" s="22"/>
      <c r="G47" s="47"/>
      <c r="H47" s="36"/>
    </row>
    <row r="48" spans="1:8" x14ac:dyDescent="0.2">
      <c r="A48" s="41">
        <f t="shared" si="5"/>
        <v>38</v>
      </c>
      <c r="B48" s="48">
        <f t="shared" si="2"/>
        <v>137438953472</v>
      </c>
      <c r="C48" s="41">
        <f t="shared" si="3"/>
        <v>2748779069.4400001</v>
      </c>
      <c r="D48" s="44">
        <f t="shared" si="4"/>
        <v>2748779.0694400002</v>
      </c>
      <c r="E48" s="44">
        <f t="shared" si="6"/>
        <v>1348566.6878405581</v>
      </c>
      <c r="F48" s="44"/>
      <c r="G48" s="41"/>
      <c r="H48" s="37"/>
    </row>
    <row r="49" spans="1:19" x14ac:dyDescent="0.2">
      <c r="A49" s="41">
        <f t="shared" si="5"/>
        <v>39</v>
      </c>
      <c r="B49" s="48">
        <f t="shared" si="2"/>
        <v>274877906944</v>
      </c>
      <c r="C49" s="41">
        <f t="shared" si="3"/>
        <v>5497558138.8800001</v>
      </c>
      <c r="D49" s="44">
        <f t="shared" si="4"/>
        <v>5497558.1388800004</v>
      </c>
      <c r="E49" s="44">
        <f t="shared" si="6"/>
        <v>2697133.3756811162</v>
      </c>
      <c r="F49" s="44"/>
      <c r="G49" s="41"/>
      <c r="H49" s="36"/>
    </row>
    <row r="50" spans="1:19" x14ac:dyDescent="0.2">
      <c r="A50" s="41">
        <f t="shared" si="5"/>
        <v>40</v>
      </c>
      <c r="B50" s="48">
        <f t="shared" si="2"/>
        <v>549755813888</v>
      </c>
      <c r="C50" s="41">
        <f t="shared" si="3"/>
        <v>10995116277.76</v>
      </c>
      <c r="D50" s="44">
        <f t="shared" si="4"/>
        <v>10995116.277760001</v>
      </c>
      <c r="E50" s="44">
        <f t="shared" si="6"/>
        <v>5394266.7513622325</v>
      </c>
      <c r="F50" s="44"/>
      <c r="G50" s="41"/>
      <c r="H50" s="37"/>
    </row>
    <row r="51" spans="1:19" x14ac:dyDescent="0.2">
      <c r="A51" s="41">
        <f t="shared" si="5"/>
        <v>41</v>
      </c>
      <c r="B51" s="48">
        <f t="shared" si="2"/>
        <v>1099511627776</v>
      </c>
      <c r="C51" s="41">
        <f t="shared" si="3"/>
        <v>21990232555.52</v>
      </c>
      <c r="D51" s="44">
        <f t="shared" si="4"/>
        <v>21990232.555520002</v>
      </c>
      <c r="E51" s="44">
        <f t="shared" si="6"/>
        <v>10788533.502724465</v>
      </c>
      <c r="F51" s="44"/>
      <c r="G51" s="41"/>
      <c r="H51" s="36"/>
    </row>
    <row r="52" spans="1:19" x14ac:dyDescent="0.2">
      <c r="A52" s="41">
        <f t="shared" si="5"/>
        <v>42</v>
      </c>
      <c r="B52" s="48">
        <f t="shared" si="2"/>
        <v>2199023255552</v>
      </c>
      <c r="C52" s="41">
        <f t="shared" si="3"/>
        <v>43980465111.040001</v>
      </c>
      <c r="D52" s="44">
        <f t="shared" si="4"/>
        <v>43980465.111040004</v>
      </c>
      <c r="E52" s="44">
        <f t="shared" si="6"/>
        <v>21577067.00544893</v>
      </c>
      <c r="F52" s="44"/>
      <c r="G52" s="41"/>
      <c r="H52" s="37"/>
    </row>
    <row r="53" spans="1:19" x14ac:dyDescent="0.2">
      <c r="A53" s="41">
        <f t="shared" si="5"/>
        <v>43</v>
      </c>
      <c r="B53" s="48">
        <f t="shared" si="2"/>
        <v>4398046511104</v>
      </c>
      <c r="C53" s="41">
        <f t="shared" si="3"/>
        <v>87960930222.080002</v>
      </c>
      <c r="D53" s="44">
        <f t="shared" si="4"/>
        <v>87960930.222080007</v>
      </c>
      <c r="E53" s="44">
        <f t="shared" si="6"/>
        <v>43154134.01089786</v>
      </c>
      <c r="F53" s="44"/>
      <c r="G53" s="41"/>
      <c r="H53" s="36"/>
    </row>
    <row r="54" spans="1:19" x14ac:dyDescent="0.2">
      <c r="A54" s="41">
        <f t="shared" si="5"/>
        <v>44</v>
      </c>
      <c r="B54" s="48">
        <f t="shared" si="2"/>
        <v>8796093022208</v>
      </c>
      <c r="C54" s="41">
        <f t="shared" si="3"/>
        <v>175921860444.16</v>
      </c>
      <c r="D54" s="44">
        <f t="shared" si="4"/>
        <v>175921860.44416001</v>
      </c>
      <c r="E54" s="44">
        <f t="shared" si="6"/>
        <v>86308268.02179572</v>
      </c>
      <c r="F54" s="44"/>
      <c r="G54" s="41"/>
      <c r="H54" s="37"/>
    </row>
    <row r="55" spans="1:19" x14ac:dyDescent="0.2">
      <c r="A55" s="41">
        <f t="shared" si="5"/>
        <v>45</v>
      </c>
      <c r="B55" s="48">
        <f t="shared" si="2"/>
        <v>17592186044416</v>
      </c>
      <c r="C55" s="41">
        <f t="shared" si="3"/>
        <v>351843720888.32001</v>
      </c>
      <c r="D55" s="44">
        <f t="shared" si="4"/>
        <v>351843720.88832003</v>
      </c>
      <c r="E55" s="44">
        <f t="shared" si="6"/>
        <v>172616536.04359144</v>
      </c>
      <c r="F55" s="44"/>
      <c r="G55" s="41"/>
      <c r="H55" s="36"/>
    </row>
    <row r="56" spans="1:19" x14ac:dyDescent="0.2">
      <c r="A56" s="38">
        <f t="shared" si="5"/>
        <v>46</v>
      </c>
      <c r="B56" s="49">
        <f t="shared" si="2"/>
        <v>35184372088832</v>
      </c>
      <c r="C56" s="38">
        <f t="shared" si="3"/>
        <v>703687441776.64001</v>
      </c>
      <c r="D56" s="46">
        <f t="shared" si="4"/>
        <v>703687441.77664006</v>
      </c>
      <c r="E56" s="46">
        <f t="shared" si="6"/>
        <v>345233072.08718288</v>
      </c>
      <c r="F56" s="46"/>
      <c r="G56" s="38" t="s">
        <v>16</v>
      </c>
      <c r="H56" s="37"/>
    </row>
    <row r="57" spans="1:19" x14ac:dyDescent="0.2">
      <c r="A57" s="41">
        <f t="shared" si="5"/>
        <v>47</v>
      </c>
      <c r="B57" s="48">
        <f t="shared" si="2"/>
        <v>70368744177664</v>
      </c>
      <c r="C57" s="41">
        <f t="shared" si="3"/>
        <v>1407374883553.28</v>
      </c>
      <c r="D57" s="44">
        <f>C57/1000</f>
        <v>1407374883.5532801</v>
      </c>
      <c r="E57" s="44">
        <f t="shared" si="6"/>
        <v>690466144.17436576</v>
      </c>
      <c r="F57" s="44"/>
      <c r="G57" s="47"/>
      <c r="H57" s="36"/>
    </row>
    <row r="58" spans="1:19" x14ac:dyDescent="0.2">
      <c r="A58" s="41">
        <f t="shared" si="5"/>
        <v>48</v>
      </c>
      <c r="B58" s="48">
        <f t="shared" si="2"/>
        <v>140737488355328</v>
      </c>
      <c r="C58" s="41">
        <f t="shared" si="3"/>
        <v>2814749767106.5601</v>
      </c>
      <c r="D58" s="44">
        <f t="shared" si="4"/>
        <v>2814749767.1065602</v>
      </c>
      <c r="E58" s="44">
        <f t="shared" si="6"/>
        <v>1380932288.3487315</v>
      </c>
      <c r="F58" s="44"/>
      <c r="G58" s="41"/>
      <c r="H58" s="37"/>
    </row>
    <row r="59" spans="1:19" x14ac:dyDescent="0.2">
      <c r="A59" s="41">
        <f t="shared" si="5"/>
        <v>49</v>
      </c>
      <c r="B59" s="48">
        <f t="shared" si="2"/>
        <v>281474976710656</v>
      </c>
      <c r="C59" s="41">
        <f t="shared" si="3"/>
        <v>5629499534213.1201</v>
      </c>
      <c r="D59" s="44">
        <f t="shared" si="4"/>
        <v>5629499534.2131205</v>
      </c>
      <c r="E59" s="44">
        <f t="shared" si="6"/>
        <v>2761864576.697463</v>
      </c>
      <c r="F59" s="44"/>
      <c r="G59" s="41"/>
      <c r="H59" s="36"/>
    </row>
    <row r="60" spans="1:19" x14ac:dyDescent="0.2">
      <c r="A60" s="20">
        <f t="shared" si="5"/>
        <v>50</v>
      </c>
      <c r="B60" s="21">
        <f t="shared" si="2"/>
        <v>562949953421312</v>
      </c>
      <c r="C60" s="20">
        <f t="shared" si="3"/>
        <v>11258999068426.24</v>
      </c>
      <c r="D60" s="22">
        <f t="shared" si="4"/>
        <v>11258999068.426241</v>
      </c>
      <c r="E60" s="22">
        <f t="shared" si="6"/>
        <v>5523729153.3949261</v>
      </c>
      <c r="F60" s="22"/>
      <c r="G60" s="20"/>
      <c r="H60" s="37"/>
      <c r="S60" s="50"/>
    </row>
    <row r="61" spans="1:19" x14ac:dyDescent="0.2">
      <c r="A61" s="1">
        <f t="shared" si="5"/>
        <v>51</v>
      </c>
      <c r="B61" s="14">
        <f>2^(A61-1)</f>
        <v>1125899906842624</v>
      </c>
      <c r="C61" s="1">
        <f t="shared" si="3"/>
        <v>22517998136852.48</v>
      </c>
      <c r="D61" s="2">
        <f t="shared" si="4"/>
        <v>22517998136.852482</v>
      </c>
      <c r="E61" s="2">
        <f t="shared" si="6"/>
        <v>11047458306.789852</v>
      </c>
      <c r="F61" s="2"/>
      <c r="G61" s="1"/>
      <c r="H61" s="36"/>
    </row>
    <row r="62" spans="1:19" x14ac:dyDescent="0.2">
      <c r="A62" s="1">
        <f t="shared" si="5"/>
        <v>52</v>
      </c>
      <c r="B62" s="14">
        <f t="shared" si="2"/>
        <v>2251799813685248</v>
      </c>
      <c r="C62" s="1">
        <f t="shared" si="3"/>
        <v>45035996273704.961</v>
      </c>
      <c r="D62" s="2">
        <f t="shared" si="4"/>
        <v>45035996273.704964</v>
      </c>
      <c r="E62" s="2">
        <f t="shared" si="6"/>
        <v>22094916613.579704</v>
      </c>
      <c r="F62" s="2"/>
      <c r="G62" s="1"/>
      <c r="H62" s="37"/>
    </row>
    <row r="63" spans="1:19" x14ac:dyDescent="0.2">
      <c r="A63" s="1">
        <f t="shared" si="5"/>
        <v>53</v>
      </c>
      <c r="B63" s="14">
        <f t="shared" si="2"/>
        <v>4503599627370496</v>
      </c>
      <c r="C63" s="1">
        <f t="shared" si="3"/>
        <v>90071992547409.922</v>
      </c>
      <c r="D63" s="2">
        <f t="shared" si="4"/>
        <v>90071992547.409927</v>
      </c>
      <c r="E63" s="2">
        <f t="shared" si="6"/>
        <v>44189833227.159409</v>
      </c>
      <c r="F63" s="2"/>
      <c r="G63" s="1"/>
      <c r="H63" s="36"/>
    </row>
    <row r="64" spans="1:19" x14ac:dyDescent="0.2">
      <c r="A64" s="1">
        <f t="shared" si="5"/>
        <v>54</v>
      </c>
      <c r="B64" s="14">
        <f t="shared" si="2"/>
        <v>9007199254740992</v>
      </c>
      <c r="C64" s="1">
        <f t="shared" si="3"/>
        <v>180143985094819.84</v>
      </c>
      <c r="D64" s="2">
        <f t="shared" si="4"/>
        <v>180143985094.81985</v>
      </c>
      <c r="E64" s="2">
        <f t="shared" si="6"/>
        <v>88379666454.318817</v>
      </c>
      <c r="F64" s="2"/>
      <c r="G64" s="1"/>
      <c r="H64" s="37"/>
    </row>
    <row r="65" spans="1:20" x14ac:dyDescent="0.2">
      <c r="A65" s="38">
        <f t="shared" si="5"/>
        <v>55</v>
      </c>
      <c r="B65" s="49">
        <f t="shared" si="2"/>
        <v>1.8014398509481984E+16</v>
      </c>
      <c r="C65" s="38">
        <f t="shared" si="3"/>
        <v>360287970189639.69</v>
      </c>
      <c r="D65" s="46">
        <f t="shared" si="4"/>
        <v>360287970189.63971</v>
      </c>
      <c r="E65" s="46">
        <f t="shared" si="6"/>
        <v>176759332908.63763</v>
      </c>
      <c r="F65" s="46"/>
      <c r="G65" s="38" t="s">
        <v>17</v>
      </c>
      <c r="H65" s="36"/>
      <c r="R65" s="75"/>
    </row>
    <row r="66" spans="1:20" x14ac:dyDescent="0.2">
      <c r="A66" s="1">
        <f t="shared" si="5"/>
        <v>56</v>
      </c>
      <c r="B66" s="14">
        <f t="shared" si="2"/>
        <v>3.6028797018963968E+16</v>
      </c>
      <c r="C66" s="1">
        <f t="shared" si="3"/>
        <v>720575940379279.38</v>
      </c>
      <c r="D66" s="2">
        <f t="shared" si="4"/>
        <v>720575940379.27942</v>
      </c>
      <c r="E66" s="2">
        <f t="shared" si="6"/>
        <v>353518665817.27527</v>
      </c>
      <c r="F66" s="2"/>
      <c r="G66" s="1"/>
      <c r="H66" s="37"/>
    </row>
    <row r="67" spans="1:20" x14ac:dyDescent="0.2">
      <c r="A67" s="1">
        <f t="shared" si="5"/>
        <v>57</v>
      </c>
      <c r="B67" s="14">
        <f t="shared" si="2"/>
        <v>7.2057594037927936E+16</v>
      </c>
      <c r="C67" s="1">
        <f t="shared" si="3"/>
        <v>1441151880758558.8</v>
      </c>
      <c r="D67" s="2">
        <f t="shared" si="4"/>
        <v>1441151880758.5588</v>
      </c>
      <c r="E67" s="2">
        <f t="shared" si="6"/>
        <v>707037331634.55054</v>
      </c>
      <c r="F67" s="2"/>
      <c r="G67" s="1"/>
      <c r="H67" s="36"/>
    </row>
    <row r="68" spans="1:20" x14ac:dyDescent="0.2">
      <c r="A68" s="1">
        <f t="shared" si="5"/>
        <v>58</v>
      </c>
      <c r="B68" s="14">
        <f t="shared" si="2"/>
        <v>1.4411518807585587E+17</v>
      </c>
      <c r="C68" s="1">
        <f t="shared" si="3"/>
        <v>2882303761517117.5</v>
      </c>
      <c r="D68" s="2">
        <f t="shared" si="4"/>
        <v>2882303761517.1177</v>
      </c>
      <c r="E68" s="2">
        <f t="shared" si="6"/>
        <v>1414074663269.1011</v>
      </c>
      <c r="F68" s="2"/>
      <c r="G68" s="1"/>
      <c r="H68" s="37"/>
    </row>
    <row r="69" spans="1:20" x14ac:dyDescent="0.2">
      <c r="A69" s="1">
        <f t="shared" si="5"/>
        <v>59</v>
      </c>
      <c r="B69" s="14">
        <f t="shared" si="2"/>
        <v>2.8823037615171174E+17</v>
      </c>
      <c r="C69" s="1">
        <f t="shared" si="3"/>
        <v>5764607523034235</v>
      </c>
      <c r="D69" s="2">
        <f t="shared" si="4"/>
        <v>5764607523034.2354</v>
      </c>
      <c r="E69" s="2">
        <f t="shared" si="6"/>
        <v>2828149326538.2021</v>
      </c>
      <c r="F69" s="2"/>
      <c r="G69" s="1"/>
      <c r="H69" s="36"/>
    </row>
    <row r="70" spans="1:20" x14ac:dyDescent="0.2">
      <c r="A70" s="1">
        <f t="shared" si="5"/>
        <v>60</v>
      </c>
      <c r="B70" s="14">
        <f t="shared" si="2"/>
        <v>5.7646075230342349E+17</v>
      </c>
      <c r="C70" s="1">
        <f t="shared" si="3"/>
        <v>1.152921504606847E+16</v>
      </c>
      <c r="D70" s="2">
        <f t="shared" si="4"/>
        <v>11529215046068.471</v>
      </c>
      <c r="E70" s="2">
        <f t="shared" si="6"/>
        <v>5656298653076.4043</v>
      </c>
      <c r="F70" s="2"/>
      <c r="G70" s="1"/>
      <c r="H70" s="37"/>
    </row>
    <row r="71" spans="1:20" x14ac:dyDescent="0.2">
      <c r="A71" s="1">
        <f t="shared" si="5"/>
        <v>61</v>
      </c>
      <c r="B71" s="14">
        <f t="shared" si="2"/>
        <v>1.152921504606847E+18</v>
      </c>
      <c r="C71" s="1">
        <f t="shared" si="3"/>
        <v>2.305843009213694E+16</v>
      </c>
      <c r="D71" s="2">
        <f t="shared" si="4"/>
        <v>23058430092136.941</v>
      </c>
      <c r="E71" s="2">
        <f t="shared" si="6"/>
        <v>11312597306152.809</v>
      </c>
      <c r="F71" s="2"/>
      <c r="G71" s="1"/>
      <c r="H71" s="36"/>
    </row>
    <row r="72" spans="1:20" x14ac:dyDescent="0.2">
      <c r="A72" s="76">
        <f t="shared" si="5"/>
        <v>62</v>
      </c>
      <c r="B72" s="49">
        <f t="shared" si="2"/>
        <v>2.305843009213694E+18</v>
      </c>
      <c r="C72" s="76">
        <f t="shared" si="3"/>
        <v>4.611686018427388E+16</v>
      </c>
      <c r="D72" s="77">
        <f t="shared" si="4"/>
        <v>46116860184273.883</v>
      </c>
      <c r="E72" s="77">
        <f t="shared" si="6"/>
        <v>22625194612305.617</v>
      </c>
      <c r="F72" s="77"/>
      <c r="G72" s="38" t="s">
        <v>31</v>
      </c>
      <c r="H72" s="37"/>
    </row>
    <row r="73" spans="1:20" x14ac:dyDescent="0.2">
      <c r="A73" s="1">
        <f t="shared" si="5"/>
        <v>63</v>
      </c>
      <c r="B73" s="14">
        <f t="shared" si="2"/>
        <v>4.6116860184273879E+18</v>
      </c>
      <c r="C73" s="1">
        <f t="shared" si="3"/>
        <v>9.223372036854776E+16</v>
      </c>
      <c r="D73" s="2">
        <f t="shared" si="4"/>
        <v>92233720368547.766</v>
      </c>
      <c r="E73" s="2">
        <f t="shared" si="6"/>
        <v>45250389224611.234</v>
      </c>
      <c r="F73" s="2"/>
      <c r="G73" s="1"/>
      <c r="H73" s="36"/>
    </row>
    <row r="74" spans="1:20" x14ac:dyDescent="0.2">
      <c r="A74" s="20">
        <f t="shared" si="5"/>
        <v>64</v>
      </c>
      <c r="B74" s="78">
        <f t="shared" si="2"/>
        <v>9.2233720368547758E+18</v>
      </c>
      <c r="C74" s="20">
        <f t="shared" si="3"/>
        <v>1.8446744073709552E+17</v>
      </c>
      <c r="D74" s="22">
        <f t="shared" si="4"/>
        <v>184467440737095.53</v>
      </c>
      <c r="E74" s="22">
        <f t="shared" si="6"/>
        <v>90500778449222.469</v>
      </c>
      <c r="F74" s="22"/>
      <c r="G74" s="1"/>
      <c r="H74" s="37"/>
      <c r="R74">
        <f>2*PI()*E74/(24*3600)</f>
        <v>6581402331.4869156</v>
      </c>
      <c r="S74">
        <f>300000000</f>
        <v>300000000</v>
      </c>
      <c r="T74">
        <f>R74/S74</f>
        <v>21.938007771623052</v>
      </c>
    </row>
    <row r="75" spans="1:20" x14ac:dyDescent="0.2">
      <c r="B75" s="15" t="s">
        <v>18</v>
      </c>
      <c r="D75" s="26">
        <f>SUM(D11:D74)</f>
        <v>368934881474191</v>
      </c>
      <c r="E75" s="27"/>
      <c r="F75" s="27"/>
    </row>
    <row r="76" spans="1:20" x14ac:dyDescent="0.2">
      <c r="B76" s="15" t="s">
        <v>26</v>
      </c>
      <c r="D76" s="28"/>
      <c r="E76" s="3"/>
      <c r="F76" s="3"/>
    </row>
    <row r="77" spans="1:20" x14ac:dyDescent="0.2">
      <c r="B77" s="15" t="s">
        <v>27</v>
      </c>
    </row>
    <row r="78" spans="1:20" x14ac:dyDescent="0.2">
      <c r="B78" s="15" t="s">
        <v>28</v>
      </c>
    </row>
  </sheetData>
  <mergeCells count="4">
    <mergeCell ref="G11:G23"/>
    <mergeCell ref="G24:G28"/>
    <mergeCell ref="E1:F7"/>
    <mergeCell ref="I1:P1"/>
  </mergeCells>
  <phoneticPr fontId="5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A94D-6CD5-2A4F-A641-49CA3988EDC7}">
  <dimension ref="A1"/>
  <sheetViews>
    <sheetView workbookViewId="0"/>
  </sheetViews>
  <sheetFormatPr baseColWidth="10" defaultRowHeight="16" x14ac:dyDescent="0.2"/>
  <cols>
    <col min="1" max="1" width="36.1640625" bestFit="1" customWidth="1"/>
  </cols>
  <sheetData>
    <row r="1" spans="1:1" ht="45" x14ac:dyDescent="0.45">
      <c r="A1" s="88">
        <v>7479893540000000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Calculations</vt:lpstr>
      <vt:lpstr>Blad1</vt:lpstr>
    </vt:vector>
  </TitlesOfParts>
  <Company>Christelijk College De Populier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van der Meij</dc:creator>
  <cp:lastModifiedBy>Arjan van der Meij</cp:lastModifiedBy>
  <cp:lastPrinted>2018-04-09T13:33:32Z</cp:lastPrinted>
  <dcterms:created xsi:type="dcterms:W3CDTF">2017-01-27T11:58:36Z</dcterms:created>
  <dcterms:modified xsi:type="dcterms:W3CDTF">2018-04-27T21:08:06Z</dcterms:modified>
</cp:coreProperties>
</file>